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rivat\Lokalråd\"/>
    </mc:Choice>
  </mc:AlternateContent>
  <xr:revisionPtr revIDLastSave="0" documentId="8_{29BD0CAB-F692-4B8E-98B6-F14AA74A72BF}" xr6:coauthVersionLast="47" xr6:coauthVersionMax="47" xr10:uidLastSave="{00000000-0000-0000-0000-000000000000}"/>
  <bookViews>
    <workbookView xWindow="-120" yWindow="-120" windowWidth="29040" windowHeight="15720" xr2:uid="{641F40FC-706D-490A-93E7-1096BF8C819C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0" i="1" l="1"/>
  <c r="F19" i="1"/>
  <c r="F17" i="1"/>
  <c r="F15" i="1"/>
  <c r="F13" i="1"/>
  <c r="F14" i="1"/>
  <c r="F7" i="1"/>
  <c r="F9" i="1" s="1"/>
  <c r="F12" i="1"/>
  <c r="C13" i="1"/>
  <c r="C12" i="1"/>
  <c r="C15" i="1" s="1"/>
  <c r="C17" i="1" s="1"/>
  <c r="C23" i="1" s="1"/>
  <c r="C24" i="1" s="1"/>
  <c r="F24" i="1" s="1"/>
  <c r="C9" i="1"/>
  <c r="F25" i="1" l="1"/>
  <c r="F26" i="1" s="1"/>
  <c r="C28" i="1"/>
  <c r="C29" i="1" s="1"/>
  <c r="F29" i="1" s="1"/>
  <c r="F31" i="1" s="1"/>
</calcChain>
</file>

<file path=xl/sharedStrings.xml><?xml version="1.0" encoding="utf-8"?>
<sst xmlns="http://schemas.openxmlformats.org/spreadsheetml/2006/main" count="44" uniqueCount="30">
  <si>
    <t>Indtægter 2021</t>
  </si>
  <si>
    <t>kr.</t>
  </si>
  <si>
    <t>Vejle Kommune - driftstilskud</t>
  </si>
  <si>
    <t>Vejle Kommune - tilskud BEAT-projektet</t>
  </si>
  <si>
    <t>Indtægter i alt</t>
  </si>
  <si>
    <t>Udgifter 2021</t>
  </si>
  <si>
    <t>Bankgebyrer</t>
  </si>
  <si>
    <t>BEAT-projektet</t>
  </si>
  <si>
    <t>Udgifter i alt</t>
  </si>
  <si>
    <t>Årets resultat</t>
  </si>
  <si>
    <t>Balance pr. 31.12.2021</t>
  </si>
  <si>
    <t>Aktiver</t>
  </si>
  <si>
    <t>Banksaldo, pr. 1. januar 2021</t>
  </si>
  <si>
    <t>-/+ Årets ændringer</t>
  </si>
  <si>
    <t>Banksaldo, pr. 31. december 2021</t>
  </si>
  <si>
    <t>Passiver</t>
  </si>
  <si>
    <t>Egenkapital, primo (1. januar 2021)</t>
  </si>
  <si>
    <t>-/+ Årets resultat</t>
  </si>
  <si>
    <t>Egenkapital, ultimo (31. december 2021)</t>
  </si>
  <si>
    <t>Indtægter 2022</t>
  </si>
  <si>
    <t>Udgifter 2022</t>
  </si>
  <si>
    <t>Balance pr. 31.12.2022</t>
  </si>
  <si>
    <t>Borgermøde</t>
  </si>
  <si>
    <t>Fællesudgifter ifbm. arrangementer i sognet</t>
  </si>
  <si>
    <t>Øvrige driftsomkostninger</t>
  </si>
  <si>
    <t>Banksaldo, pr. 1. januar 2022</t>
  </si>
  <si>
    <t>Banksaldo, pr. 31. december 2022</t>
  </si>
  <si>
    <t>Egenkapital, primo (1. januar 2022)</t>
  </si>
  <si>
    <t>Egenkapital, ultimo (31. december 2022)</t>
  </si>
  <si>
    <t>Øvrige tilskud og fondsmidler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</si>
</sst>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 applyAlignment="1">
      <alignment horizontal="right"/>
    </xf>
    <xf numFmtId="0" fontId="3" fillId="0" borderId="3" xfId="0" applyFont="1" applyBorder="1"/>
    <xf numFmtId="43" fontId="3" fillId="0" borderId="4" xfId="1" applyFont="1" applyBorder="1"/>
    <xf numFmtId="0" fontId="3" fillId="0" borderId="5" xfId="0" applyFont="1" applyBorder="1"/>
    <xf numFmtId="43" fontId="3" fillId="0" borderId="6" xfId="1" applyFont="1" applyBorder="1"/>
    <xf numFmtId="0" fontId="2" fillId="2" borderId="3" xfId="0" applyFont="1" applyFill="1" applyBorder="1"/>
    <xf numFmtId="0" fontId="2" fillId="2" borderId="4" xfId="0" applyFont="1" applyFill="1" applyBorder="1" applyAlignment="1">
      <alignment horizontal="right"/>
    </xf>
    <xf numFmtId="0" fontId="2" fillId="0" borderId="7" xfId="0" applyFont="1" applyBorder="1"/>
    <xf numFmtId="43" fontId="2" fillId="0" borderId="8" xfId="1" applyFont="1" applyBorder="1"/>
    <xf numFmtId="0" fontId="4" fillId="0" borderId="3" xfId="0" applyFont="1" applyBorder="1"/>
    <xf numFmtId="0" fontId="3" fillId="0" borderId="3" xfId="0" quotePrefix="1" applyFont="1" applyBorder="1"/>
    <xf numFmtId="0" fontId="3" fillId="0" borderId="7" xfId="0" applyFont="1" applyBorder="1"/>
    <xf numFmtId="43" fontId="3" fillId="0" borderId="8" xfId="1" applyFont="1" applyBorder="1"/>
    <xf numFmtId="0" fontId="0" fillId="0" borderId="3" xfId="0" applyBorder="1"/>
    <xf numFmtId="0" fontId="0" fillId="0" borderId="4" xfId="0" applyBorder="1"/>
    <xf numFmtId="0" fontId="2" fillId="2" borderId="7" xfId="0" applyFont="1" applyFill="1" applyBorder="1"/>
    <xf numFmtId="0" fontId="2" fillId="2" borderId="8" xfId="0" applyFont="1" applyFill="1" applyBorder="1" applyAlignment="1">
      <alignment horizontal="right"/>
    </xf>
    <xf numFmtId="0" fontId="3" fillId="0" borderId="1" xfId="0" applyFont="1" applyBorder="1"/>
    <xf numFmtId="43" fontId="3" fillId="0" borderId="2" xfId="1" applyFont="1" applyBorder="1"/>
    <xf numFmtId="0" fontId="0" fillId="0" borderId="5" xfId="0" applyBorder="1"/>
    <xf numFmtId="0" fontId="0" fillId="0" borderId="6" xfId="0" applyBorder="1"/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581025</xdr:colOff>
      <xdr:row>0</xdr:row>
      <xdr:rowOff>133350</xdr:rowOff>
    </xdr:from>
    <xdr:to>
      <xdr:col>19</xdr:col>
      <xdr:colOff>10551</xdr:colOff>
      <xdr:row>37</xdr:row>
      <xdr:rowOff>67649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E857F70C-D59A-6068-537E-AD9ABFF97B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0150" y="133350"/>
          <a:ext cx="7354326" cy="6982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37EB1-166C-4E0E-819B-D954C44B838C}">
  <dimension ref="B4:F31"/>
  <sheetViews>
    <sheetView showGridLines="0" tabSelected="1" workbookViewId="0">
      <selection activeCell="E2" sqref="E2"/>
    </sheetView>
  </sheetViews>
  <sheetFormatPr defaultRowHeight="15" x14ac:dyDescent="0.25"/>
  <cols>
    <col min="2" max="2" width="35.28515625" bestFit="1" customWidth="1"/>
    <col min="3" max="3" width="10.28515625" bestFit="1" customWidth="1"/>
    <col min="5" max="5" width="45.28515625" customWidth="1"/>
    <col min="6" max="6" width="14.42578125" customWidth="1"/>
  </cols>
  <sheetData>
    <row r="4" spans="2:6" x14ac:dyDescent="0.25">
      <c r="B4">
        <v>2021</v>
      </c>
      <c r="E4">
        <v>2022</v>
      </c>
    </row>
    <row r="5" spans="2:6" x14ac:dyDescent="0.25">
      <c r="B5" s="1" t="s">
        <v>0</v>
      </c>
      <c r="C5" s="2" t="s">
        <v>1</v>
      </c>
      <c r="E5" s="17" t="s">
        <v>19</v>
      </c>
      <c r="F5" s="18" t="s">
        <v>1</v>
      </c>
    </row>
    <row r="6" spans="2:6" x14ac:dyDescent="0.25">
      <c r="B6" s="3" t="s">
        <v>2</v>
      </c>
      <c r="C6" s="4">
        <v>10000</v>
      </c>
      <c r="E6" s="19" t="s">
        <v>2</v>
      </c>
      <c r="F6" s="20">
        <v>10000</v>
      </c>
    </row>
    <row r="7" spans="2:6" x14ac:dyDescent="0.25">
      <c r="B7" s="5" t="s">
        <v>3</v>
      </c>
      <c r="C7" s="6">
        <v>57750</v>
      </c>
      <c r="E7" s="3" t="s">
        <v>29</v>
      </c>
      <c r="F7" s="6">
        <f>9300+8910+10000+20000</f>
        <v>48210</v>
      </c>
    </row>
    <row r="8" spans="2:6" x14ac:dyDescent="0.25">
      <c r="B8" s="3"/>
      <c r="C8" s="4"/>
      <c r="E8" s="15"/>
      <c r="F8" s="4"/>
    </row>
    <row r="9" spans="2:6" x14ac:dyDescent="0.25">
      <c r="B9" s="3" t="s">
        <v>4</v>
      </c>
      <c r="C9" s="4">
        <f>SUM(C6:C8)</f>
        <v>67750</v>
      </c>
      <c r="E9" s="3" t="s">
        <v>4</v>
      </c>
      <c r="F9" s="4">
        <f>SUM(F6:F8)</f>
        <v>58210</v>
      </c>
    </row>
    <row r="10" spans="2:6" x14ac:dyDescent="0.25">
      <c r="B10" s="3"/>
      <c r="C10" s="4"/>
      <c r="E10" s="5"/>
      <c r="F10" s="6"/>
    </row>
    <row r="11" spans="2:6" x14ac:dyDescent="0.25">
      <c r="B11" s="7" t="s">
        <v>5</v>
      </c>
      <c r="C11" s="8" t="s">
        <v>1</v>
      </c>
      <c r="E11" s="17" t="s">
        <v>20</v>
      </c>
      <c r="F11" s="18" t="s">
        <v>1</v>
      </c>
    </row>
    <row r="12" spans="2:6" x14ac:dyDescent="0.25">
      <c r="B12" s="3" t="s">
        <v>6</v>
      </c>
      <c r="C12" s="4">
        <f>75+75+75+75</f>
        <v>300</v>
      </c>
      <c r="E12" s="3" t="s">
        <v>6</v>
      </c>
      <c r="F12" s="4">
        <f>75*4</f>
        <v>300</v>
      </c>
    </row>
    <row r="13" spans="2:6" x14ac:dyDescent="0.25">
      <c r="B13" s="5" t="s">
        <v>7</v>
      </c>
      <c r="C13" s="6">
        <f>43750+1250</f>
        <v>45000</v>
      </c>
      <c r="E13" s="3" t="s">
        <v>22</v>
      </c>
      <c r="F13" s="4">
        <f>1950+1675</f>
        <v>3625</v>
      </c>
    </row>
    <row r="14" spans="2:6" x14ac:dyDescent="0.25">
      <c r="B14" s="3"/>
      <c r="C14" s="4"/>
      <c r="E14" s="3" t="s">
        <v>23</v>
      </c>
      <c r="F14" s="4">
        <f>10000+18050</f>
        <v>28050</v>
      </c>
    </row>
    <row r="15" spans="2:6" x14ac:dyDescent="0.25">
      <c r="B15" s="3" t="s">
        <v>8</v>
      </c>
      <c r="C15" s="4">
        <f>SUM(C12:C14)</f>
        <v>45300</v>
      </c>
      <c r="E15" s="3" t="s">
        <v>24</v>
      </c>
      <c r="F15" s="6">
        <f>600+140</f>
        <v>740</v>
      </c>
    </row>
    <row r="16" spans="2:6" x14ac:dyDescent="0.25">
      <c r="B16" s="3"/>
      <c r="C16" s="4"/>
      <c r="E16" s="15"/>
      <c r="F16" s="16"/>
    </row>
    <row r="17" spans="2:6" x14ac:dyDescent="0.25">
      <c r="B17" s="9" t="s">
        <v>9</v>
      </c>
      <c r="C17" s="10">
        <f>C9-C15</f>
        <v>22450</v>
      </c>
      <c r="E17" s="3" t="s">
        <v>8</v>
      </c>
      <c r="F17" s="4">
        <f>SUM(F12:F15)</f>
        <v>32715</v>
      </c>
    </row>
    <row r="18" spans="2:6" x14ac:dyDescent="0.25">
      <c r="B18" s="3"/>
      <c r="C18" s="4"/>
      <c r="E18" s="21"/>
      <c r="F18" s="22"/>
    </row>
    <row r="19" spans="2:6" x14ac:dyDescent="0.25">
      <c r="B19" s="3"/>
      <c r="C19" s="4"/>
      <c r="E19" s="9" t="s">
        <v>9</v>
      </c>
      <c r="F19" s="10">
        <f>F9-F17</f>
        <v>25495</v>
      </c>
    </row>
    <row r="20" spans="2:6" x14ac:dyDescent="0.25">
      <c r="B20" s="7" t="s">
        <v>10</v>
      </c>
      <c r="C20" s="8" t="s">
        <v>1</v>
      </c>
      <c r="E20" s="3"/>
      <c r="F20" s="4"/>
    </row>
    <row r="21" spans="2:6" x14ac:dyDescent="0.25">
      <c r="B21" s="11" t="s">
        <v>11</v>
      </c>
      <c r="C21" s="4"/>
      <c r="E21" s="3"/>
      <c r="F21" s="4"/>
    </row>
    <row r="22" spans="2:6" x14ac:dyDescent="0.25">
      <c r="B22" s="3" t="s">
        <v>12</v>
      </c>
      <c r="C22" s="4">
        <v>12819.47</v>
      </c>
      <c r="E22" s="7" t="s">
        <v>21</v>
      </c>
      <c r="F22" s="8" t="s">
        <v>1</v>
      </c>
    </row>
    <row r="23" spans="2:6" x14ac:dyDescent="0.25">
      <c r="B23" s="12" t="s">
        <v>13</v>
      </c>
      <c r="C23" s="4">
        <f>C17</f>
        <v>22450</v>
      </c>
      <c r="E23" s="11" t="s">
        <v>11</v>
      </c>
      <c r="F23" s="4"/>
    </row>
    <row r="24" spans="2:6" x14ac:dyDescent="0.25">
      <c r="B24" s="13" t="s">
        <v>14</v>
      </c>
      <c r="C24" s="14">
        <f>C22+C23</f>
        <v>35269.47</v>
      </c>
      <c r="E24" s="3" t="s">
        <v>25</v>
      </c>
      <c r="F24" s="4">
        <f>C24</f>
        <v>35269.47</v>
      </c>
    </row>
    <row r="25" spans="2:6" x14ac:dyDescent="0.25">
      <c r="B25" s="3"/>
      <c r="C25" s="4"/>
      <c r="E25" s="12" t="s">
        <v>13</v>
      </c>
      <c r="F25" s="4">
        <f>F19</f>
        <v>25495</v>
      </c>
    </row>
    <row r="26" spans="2:6" x14ac:dyDescent="0.25">
      <c r="B26" s="11" t="s">
        <v>15</v>
      </c>
      <c r="C26" s="4"/>
      <c r="E26" s="9" t="s">
        <v>26</v>
      </c>
      <c r="F26" s="10">
        <f>F24+F25</f>
        <v>60764.47</v>
      </c>
    </row>
    <row r="27" spans="2:6" x14ac:dyDescent="0.25">
      <c r="B27" s="3" t="s">
        <v>16</v>
      </c>
      <c r="C27" s="4">
        <v>12819.47</v>
      </c>
      <c r="E27" s="3"/>
      <c r="F27" s="4"/>
    </row>
    <row r="28" spans="2:6" x14ac:dyDescent="0.25">
      <c r="B28" s="12" t="s">
        <v>17</v>
      </c>
      <c r="C28" s="4">
        <f>C17</f>
        <v>22450</v>
      </c>
      <c r="E28" s="11" t="s">
        <v>15</v>
      </c>
      <c r="F28" s="4"/>
    </row>
    <row r="29" spans="2:6" x14ac:dyDescent="0.25">
      <c r="B29" s="13" t="s">
        <v>18</v>
      </c>
      <c r="C29" s="14">
        <f>C27+C28</f>
        <v>35269.47</v>
      </c>
      <c r="E29" s="3" t="s">
        <v>27</v>
      </c>
      <c r="F29" s="4">
        <f>C29</f>
        <v>35269.47</v>
      </c>
    </row>
    <row r="30" spans="2:6" x14ac:dyDescent="0.25">
      <c r="E30" s="12" t="s">
        <v>17</v>
      </c>
      <c r="F30" s="4">
        <f>F19</f>
        <v>25495</v>
      </c>
    </row>
    <row r="31" spans="2:6" x14ac:dyDescent="0.25">
      <c r="E31" s="9" t="s">
        <v>28</v>
      </c>
      <c r="F31" s="10">
        <f>F29+F30</f>
        <v>60764.47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Marcell Wingum Laursen</dc:creator>
  <cp:lastModifiedBy>Marcell Wingum Laursen</cp:lastModifiedBy>
  <dcterms:created xsi:type="dcterms:W3CDTF">2023-03-31T17:55:10Z</dcterms:created>
  <dcterms:modified xsi:type="dcterms:W3CDTF">2023-03-31T18:16:04Z</dcterms:modified>
</cp:coreProperties>
</file>